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935" activeTab="0"/>
  </bookViews>
  <sheets>
    <sheet name="Anexo 13" sheetId="1" r:id="rId1"/>
    <sheet name="Anexo 14" sheetId="2" r:id="rId2"/>
    <sheet name="Anexo 15" sheetId="3" r:id="rId3"/>
    <sheet name="Ativo Permanente 2014" sheetId="4" r:id="rId4"/>
  </sheets>
  <definedNames>
    <definedName name="_xlnm.Print_Area" localSheetId="0">'Anexo 13'!$A$1:$F$28</definedName>
    <definedName name="_xlnm.Print_Area" localSheetId="1">'Anexo 14'!$A$1:$F$46</definedName>
    <definedName name="_xlnm.Print_Area" localSheetId="2">'Anexo 15'!$A$1:$C$54</definedName>
    <definedName name="_xlnm.Print_Area" localSheetId="3">'Ativo Permanente 2014'!$A$1:$AJ$32</definedName>
  </definedNames>
  <calcPr fullCalcOnLoad="1"/>
</workbook>
</file>

<file path=xl/sharedStrings.xml><?xml version="1.0" encoding="utf-8"?>
<sst xmlns="http://schemas.openxmlformats.org/spreadsheetml/2006/main" count="183" uniqueCount="153">
  <si>
    <t>ANEXO 14 - BALANÇO PATRIMONIAL</t>
  </si>
  <si>
    <t>ATIVO</t>
  </si>
  <si>
    <t>PASSIVO</t>
  </si>
  <si>
    <t>ESPECIFICAÇÃO</t>
  </si>
  <si>
    <t>Exercicio Atual</t>
  </si>
  <si>
    <t>Exercicio Anterior</t>
  </si>
  <si>
    <t>ATIVO CIRCULANTE</t>
  </si>
  <si>
    <t>Caixa e Equivalentes de Caixa</t>
  </si>
  <si>
    <t>Créditos a Curto Prazo</t>
  </si>
  <si>
    <t>Demais Créditos e Valores a Curto Prazo</t>
  </si>
  <si>
    <t>Investimento e Aplicaçoes Temporárias a Curto Prazo</t>
  </si>
  <si>
    <t>Estoques</t>
  </si>
  <si>
    <t>Variaçoes Pratimoniais Diminutivas Pagas Antecipadamente</t>
  </si>
  <si>
    <t>ATIVO NÃO CIRCULANTE</t>
  </si>
  <si>
    <t>Ativo Realizavel a Longo Prazo</t>
  </si>
  <si>
    <t>Créditos a Longo Prazo</t>
  </si>
  <si>
    <t>Demais Créditos e Valores a Longo Prazo</t>
  </si>
  <si>
    <t>Investimentos</t>
  </si>
  <si>
    <t>Investimentos e Aplicações Temporárias a Longo Prazo</t>
  </si>
  <si>
    <t>Participações Permanentes</t>
  </si>
  <si>
    <t>Propriedades para Investimentos</t>
  </si>
  <si>
    <t>Investimentos do RPPS de Longo Prazo</t>
  </si>
  <si>
    <t>Demais Investimentos Permanentes</t>
  </si>
  <si>
    <t>(-) Depreciação Acumulada de Investimentos</t>
  </si>
  <si>
    <t>(-) Redução ao Valor Recuperavel de Investimentos</t>
  </si>
  <si>
    <t>Imobilizado</t>
  </si>
  <si>
    <t>Bens Móveis</t>
  </si>
  <si>
    <t>Bens Imóveis</t>
  </si>
  <si>
    <t>(-) Depreciação, Exaustão e Amortização Acumuladas</t>
  </si>
  <si>
    <t>(-) Redução ao Valor Recuperavel de Imobilizado</t>
  </si>
  <si>
    <t>Intangivel</t>
  </si>
  <si>
    <t>Softwares</t>
  </si>
  <si>
    <t>Marcas, Direitos e Patentes Industriais</t>
  </si>
  <si>
    <t>Direito de Uso de Imóveis</t>
  </si>
  <si>
    <t>(-) Amortização Acumulada</t>
  </si>
  <si>
    <t>(-) Redução do Valor Recuperavel de Intangivel</t>
  </si>
  <si>
    <t>TOTAL</t>
  </si>
  <si>
    <t>PASSIVO CIRCULANTE</t>
  </si>
  <si>
    <t>Obrigaçoes Trabalhistas, Previdenciárias e Assisntenciais</t>
  </si>
  <si>
    <t>Empréstimos e Financiamentos a Curto Prazo</t>
  </si>
  <si>
    <t>Fornecedores e Contas a Pagar a Curto Prazo</t>
  </si>
  <si>
    <t>Obrigaçoes Fiscais a Curto Prazo</t>
  </si>
  <si>
    <t>Obrigações de Repartição e Outros entes</t>
  </si>
  <si>
    <t>Provisões a Curto Prazo</t>
  </si>
  <si>
    <t>Demais Obrigaçoes a Curto Prazo</t>
  </si>
  <si>
    <t>PASSIVO NÃO CIRCULANTE</t>
  </si>
  <si>
    <t>Empréstimos e Financiamentos a Longo Prazo</t>
  </si>
  <si>
    <t>Fornecedores a Longo Prazo</t>
  </si>
  <si>
    <t>Obrigações Fiscais a Longo Prazo</t>
  </si>
  <si>
    <t>Provisões a Longo Prazo</t>
  </si>
  <si>
    <t>Demais Obrigaçoes a Longo Prazo</t>
  </si>
  <si>
    <t>Resultado Diferido</t>
  </si>
  <si>
    <t>PATRIMONIO LIQUIDO</t>
  </si>
  <si>
    <t>Patrimonio Social e Capital Social</t>
  </si>
  <si>
    <t>Adiantamento para Fututro Aumento de Capital</t>
  </si>
  <si>
    <t>Reservas de Capital</t>
  </si>
  <si>
    <t>Ajustes de Avaliaçào Patrimonial</t>
  </si>
  <si>
    <t>Resevas de Lucros</t>
  </si>
  <si>
    <t>Demais Reservas</t>
  </si>
  <si>
    <t>Resultados Acumulados</t>
  </si>
  <si>
    <t>(-) Ações/ Cotas em Tesouraria</t>
  </si>
  <si>
    <t>INGRESSOS</t>
  </si>
  <si>
    <t>DISPÊNDIOS</t>
  </si>
  <si>
    <t>RECEITAS ORÇAMENTÁRIAS</t>
  </si>
  <si>
    <t>Recursos Ordinários</t>
  </si>
  <si>
    <t>Vinculado</t>
  </si>
  <si>
    <t>(-) Deduções da Receitas</t>
  </si>
  <si>
    <t>RECEBIMENTOS EXTRA-ORÇAMENTÁRIOS</t>
  </si>
  <si>
    <t>Transferencias Recebidas para a Execução Orçamentária</t>
  </si>
  <si>
    <t>Transferencias Recebidas Independente da Execução Orçamentária</t>
  </si>
  <si>
    <t>TRANSFERÊNCIAS FINANCEIRAS RECEBIDAS</t>
  </si>
  <si>
    <t>Inscrição de Restos a pagar Processados</t>
  </si>
  <si>
    <t>Inscrição de Restos a pagar Não Processados</t>
  </si>
  <si>
    <t>Depositos Restituiveis e Valores Vinculados</t>
  </si>
  <si>
    <t>SALDO EM ESPÉCIE DO EXERCÍCIO ANTERIOR</t>
  </si>
  <si>
    <t>Caixa e Equivalentes Caixa</t>
  </si>
  <si>
    <t>DESPESA ORÇAMENTÁRIA</t>
  </si>
  <si>
    <t>VINCULADO</t>
  </si>
  <si>
    <t>TRANSFERÊNCIAS FINANCEIRAS CONCEDIDAS</t>
  </si>
  <si>
    <t>Transferencias Concedidas para a Execução Orçamentária</t>
  </si>
  <si>
    <t>Transferencias Concedidas Independente da Execução Orçamentária</t>
  </si>
  <si>
    <t>PAGAMENTO EXTRA-ORÇAMENTÁRIO</t>
  </si>
  <si>
    <t>Pagamento de Restos a Pagar Processados</t>
  </si>
  <si>
    <t>Pagamento de Restos a Pagar Não Processados</t>
  </si>
  <si>
    <t>SALDO EM ESPÉCIE DO EXERCÍCIO SEGUINTE</t>
  </si>
  <si>
    <t>ANEXO 15 - DEMONSTRAÇÃO DAS VARIAÇÕES PATRIMONIAIS</t>
  </si>
  <si>
    <t>EXERCICIO ATUAL</t>
  </si>
  <si>
    <t>EXERCICIO ANTERIOR</t>
  </si>
  <si>
    <t>Transferencias Intragovernamentais</t>
  </si>
  <si>
    <t>OUTRAS VARIAÇOES PATRIMONIAIS AUMENTATIVAS</t>
  </si>
  <si>
    <t>PESSOAL E ENCARGOS</t>
  </si>
  <si>
    <t>Remuneração a Pessoal</t>
  </si>
  <si>
    <t>Encargos Patronais</t>
  </si>
  <si>
    <t>Beneficios a Pessoal</t>
  </si>
  <si>
    <t>Custo de Pessoal e Encargos</t>
  </si>
  <si>
    <t>Outras Variaçoes Patrimoniais Diminutiva - Pessoal e Encargos</t>
  </si>
  <si>
    <t>BENEFICIOS PREVIDENCIÁRIOS E ASSISTENCIAIS</t>
  </si>
  <si>
    <t>Aposentadoreis e Reformas</t>
  </si>
  <si>
    <t>Pensões</t>
  </si>
  <si>
    <t>USO DE BENS, SERVIÇOES E CONSUMO DE CAPITAL FIXO</t>
  </si>
  <si>
    <t>Uso de Material de consumo</t>
  </si>
  <si>
    <t>Serviços</t>
  </si>
  <si>
    <t>Depreciaçào, amortizaçào e Exaustão</t>
  </si>
  <si>
    <t>Custo de de Materiais, Serviços e Consumo de Capital Fixo</t>
  </si>
  <si>
    <t>VARIAÇOES PATRIMONIAIS DIMINUTIVAS FINANCEIRAS</t>
  </si>
  <si>
    <t>TRANSFERENCIAS E DELEGAÇOES CONCEDIDAS</t>
  </si>
  <si>
    <t>DESVALORIZAÇÀO E PERDA DE ATIVOS</t>
  </si>
  <si>
    <t>Desincorporação de Ativos</t>
  </si>
  <si>
    <t>TRIBUTÁRIAS</t>
  </si>
  <si>
    <t>OUTRAS VARIAÇOES PATRIMONIAIS DIMINUTIVAS</t>
  </si>
  <si>
    <t>RESULTADO PATRIMONIAL DO PERIODO</t>
  </si>
  <si>
    <t>VARIAÇOES PATRIMONIAIS QUALITATIVAS</t>
  </si>
  <si>
    <t>Incorporação de Ativos</t>
  </si>
  <si>
    <t>Desincorporação de Passivos</t>
  </si>
  <si>
    <t>Obrigaçoes Trabalhistas, Previdenciárias e Assistenciais</t>
  </si>
  <si>
    <t xml:space="preserve">  Resultado do Exercício</t>
  </si>
  <si>
    <t xml:space="preserve">  Resultado de Exercícios anteriores</t>
  </si>
  <si>
    <t xml:space="preserve">  Ajustes de Exercícios anteriores</t>
  </si>
  <si>
    <t>TOTAL DO PATRIMÔNIO LÍQUIDO</t>
  </si>
  <si>
    <t>TOTAL DO PASSIVO</t>
  </si>
  <si>
    <t>INSS</t>
  </si>
  <si>
    <t>VPD de Constituição de Provisões</t>
  </si>
  <si>
    <t>Rendimentos Bancários</t>
  </si>
  <si>
    <t>CAMARA MUNICIPAL DE NAVIRAI</t>
  </si>
  <si>
    <t>Diárias</t>
  </si>
  <si>
    <t>Passagens e despesas com locomoção</t>
  </si>
  <si>
    <t>Devolução de Duodécimo</t>
  </si>
  <si>
    <t>Indenizações e Restituições</t>
  </si>
  <si>
    <t xml:space="preserve"> VARIAÇÕES PATRIMONIAIS QUANTITATIVAS</t>
  </si>
  <si>
    <t>ESTADO DE MATO GROSSO DO SUL</t>
  </si>
  <si>
    <t>VARIAÇÕES PATRIMONIAIS AUMENTATIVAS</t>
  </si>
  <si>
    <t>TRANSFERENCIAS E DELEGAÇÕES RECEBIDAS</t>
  </si>
  <si>
    <t>Aquisição de bens móveis</t>
  </si>
  <si>
    <t>Construção e Aquisição de Bens</t>
  </si>
  <si>
    <t>VARIAÇÕES PATRIMONIAIS DIMINUTIVAS</t>
  </si>
  <si>
    <t>PERÍODO JANEIRO A DEZEMBRO - EXERCÍCIO 2014  DATA EMISSÃO: 31/12/2014</t>
  </si>
  <si>
    <t>ANEXO 13 - BALANÇO FINANCEIRO</t>
  </si>
  <si>
    <t>Subvenções Econômicas</t>
  </si>
  <si>
    <t>Incorporação de Bens Móveis</t>
  </si>
  <si>
    <t>Baixa de Bens</t>
  </si>
  <si>
    <t>DEMONSTRATIVO DO ATIVO PERMANENTE - EXERCÍCIO DE 2.014</t>
  </si>
  <si>
    <t xml:space="preserve">ESPECIFICACÕES </t>
  </si>
  <si>
    <t xml:space="preserve">SALDO ANTERIOR </t>
  </si>
  <si>
    <t>AQUISIÇÕES</t>
  </si>
  <si>
    <t>AJUSTES BAIXAS</t>
  </si>
  <si>
    <t>SALDO ATUAL</t>
  </si>
  <si>
    <t xml:space="preserve">BENS MOVEIS </t>
  </si>
  <si>
    <t>BENS IMÓVEIS</t>
  </si>
  <si>
    <t>TOTAIS</t>
  </si>
  <si>
    <t>CÂMARA MUNICIPAL DE NAVIRAÍ</t>
  </si>
  <si>
    <t>DEPRECIAÇÃO</t>
  </si>
  <si>
    <t xml:space="preserve">    MARCOS ANTONIO VOLPATO                                                     MOACIR APARECIDO DE ANDRADE                                ANDERSON WERITON BRITO DA SILVA
    CRC: 46980-0                                                                                       CPF: 022.700.211-34                                                              CPF: 930.146.511-68
    CONTADOR                                                                                          PRESIDENTE                                                                             DIRETOR FINANCEIRO</t>
  </si>
  <si>
    <t xml:space="preserve">    MARCOS ANTONIO VOLPATO                      MOACIR APARECIDO DE ANDRADE                    ANDERSON WERITON BRITO DA SILVA
    CRC: 46980-0                                                        CPF: 022.700.211-34                                                  CPF: 930.146.511-68
    CONTADOR                                                           PRESIDENTE                                                                 DIRETOR FINANCEIRO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</si>
</sst>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.5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.5"/>
      <color rgb="FFFF0000"/>
      <name val="Times New Roman"/>
      <family val="1"/>
    </font>
    <font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4" fontId="42" fillId="0" borderId="10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0" fontId="42" fillId="0" borderId="13" xfId="0" applyFont="1" applyBorder="1" applyAlignment="1">
      <alignment/>
    </xf>
    <xf numFmtId="0" fontId="0" fillId="0" borderId="13" xfId="0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4" fontId="42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8" fillId="0" borderId="13" xfId="0" applyFont="1" applyBorder="1" applyAlignment="1">
      <alignment/>
    </xf>
    <xf numFmtId="43" fontId="0" fillId="0" borderId="0" xfId="60" applyFont="1" applyAlignment="1">
      <alignment/>
    </xf>
    <xf numFmtId="4" fontId="0" fillId="0" borderId="16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2" fillId="0" borderId="23" xfId="0" applyFont="1" applyBorder="1" applyAlignment="1">
      <alignment/>
    </xf>
    <xf numFmtId="4" fontId="4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42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2" fillId="0" borderId="26" xfId="0" applyFont="1" applyBorder="1" applyAlignment="1">
      <alignment/>
    </xf>
    <xf numFmtId="4" fontId="42" fillId="0" borderId="27" xfId="0" applyNumberFormat="1" applyFont="1" applyBorder="1" applyAlignment="1">
      <alignment/>
    </xf>
    <xf numFmtId="0" fontId="42" fillId="0" borderId="27" xfId="0" applyFont="1" applyBorder="1" applyAlignment="1">
      <alignment/>
    </xf>
    <xf numFmtId="4" fontId="42" fillId="0" borderId="28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/>
    </xf>
    <xf numFmtId="43" fontId="0" fillId="0" borderId="0" xfId="60" applyFont="1" applyAlignment="1">
      <alignment/>
    </xf>
    <xf numFmtId="43" fontId="0" fillId="0" borderId="0" xfId="60" applyFont="1" applyAlignment="1">
      <alignment/>
    </xf>
    <xf numFmtId="0" fontId="2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2" fillId="33" borderId="32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4" fontId="5" fillId="0" borderId="17" xfId="0" applyNumberFormat="1" applyFont="1" applyBorder="1" applyAlignment="1">
      <alignment horizontal="right" wrapText="1"/>
    </xf>
    <xf numFmtId="4" fontId="5" fillId="0" borderId="33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0" fontId="43" fillId="0" borderId="16" xfId="0" applyFont="1" applyBorder="1" applyAlignment="1">
      <alignment wrapText="1"/>
    </xf>
    <xf numFmtId="4" fontId="43" fillId="0" borderId="17" xfId="0" applyNumberFormat="1" applyFont="1" applyBorder="1" applyAlignment="1">
      <alignment horizontal="right" wrapText="1"/>
    </xf>
    <xf numFmtId="4" fontId="44" fillId="0" borderId="17" xfId="0" applyNumberFormat="1" applyFont="1" applyBorder="1" applyAlignment="1">
      <alignment horizontal="right" wrapText="1"/>
    </xf>
    <xf numFmtId="0" fontId="4" fillId="34" borderId="37" xfId="0" applyFont="1" applyFill="1" applyBorder="1" applyAlignment="1">
      <alignment wrapText="1"/>
    </xf>
    <xf numFmtId="4" fontId="5" fillId="34" borderId="38" xfId="0" applyNumberFormat="1" applyFont="1" applyFill="1" applyBorder="1" applyAlignment="1">
      <alignment horizontal="right" wrapText="1"/>
    </xf>
    <xf numFmtId="4" fontId="5" fillId="34" borderId="39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4" fontId="42" fillId="0" borderId="22" xfId="0" applyNumberFormat="1" applyFont="1" applyBorder="1" applyAlignment="1">
      <alignment horizontal="right"/>
    </xf>
    <xf numFmtId="4" fontId="0" fillId="0" borderId="16" xfId="0" applyNumberFormat="1" applyBorder="1" applyAlignment="1">
      <alignment/>
    </xf>
    <xf numFmtId="4" fontId="42" fillId="0" borderId="22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42" fillId="0" borderId="14" xfId="0" applyFont="1" applyBorder="1" applyAlignment="1">
      <alignment horizontal="center"/>
    </xf>
    <xf numFmtId="4" fontId="9" fillId="0" borderId="28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2" fillId="0" borderId="0" xfId="0" applyFont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5"/>
  <cols>
    <col min="1" max="1" width="59.7109375" style="0" customWidth="1"/>
    <col min="2" max="3" width="12.140625" style="0" customWidth="1"/>
    <col min="4" max="4" width="61.421875" style="0" customWidth="1"/>
    <col min="5" max="6" width="12.140625" style="0" customWidth="1"/>
  </cols>
  <sheetData>
    <row r="1" spans="1:6" ht="15">
      <c r="A1" s="87" t="s">
        <v>129</v>
      </c>
      <c r="B1" s="87"/>
      <c r="C1" s="87"/>
      <c r="D1" s="87"/>
      <c r="E1" s="87"/>
      <c r="F1" s="87"/>
    </row>
    <row r="2" spans="1:6" ht="15">
      <c r="A2" s="87" t="s">
        <v>123</v>
      </c>
      <c r="B2" s="87"/>
      <c r="C2" s="87"/>
      <c r="D2" s="87"/>
      <c r="E2" s="87"/>
      <c r="F2" s="87"/>
    </row>
    <row r="3" spans="1:6" ht="15">
      <c r="A3" s="87" t="s">
        <v>135</v>
      </c>
      <c r="B3" s="87"/>
      <c r="C3" s="87"/>
      <c r="D3" s="87"/>
      <c r="E3" s="87"/>
      <c r="F3" s="87"/>
    </row>
    <row r="4" spans="1:6" ht="15">
      <c r="A4" s="87" t="s">
        <v>136</v>
      </c>
      <c r="B4" s="87"/>
      <c r="C4" s="87"/>
      <c r="D4" s="87"/>
      <c r="E4" s="87"/>
      <c r="F4" s="87"/>
    </row>
    <row r="5" ht="15.75" thickBot="1"/>
    <row r="6" spans="1:6" ht="15">
      <c r="A6" s="88" t="s">
        <v>61</v>
      </c>
      <c r="B6" s="89"/>
      <c r="C6" s="89"/>
      <c r="D6" s="89" t="s">
        <v>62</v>
      </c>
      <c r="E6" s="89"/>
      <c r="F6" s="90"/>
    </row>
    <row r="7" spans="1:6" ht="30">
      <c r="A7" s="36" t="s">
        <v>3</v>
      </c>
      <c r="B7" s="1" t="s">
        <v>4</v>
      </c>
      <c r="C7" s="1" t="s">
        <v>5</v>
      </c>
      <c r="D7" s="1" t="s">
        <v>3</v>
      </c>
      <c r="E7" s="1" t="s">
        <v>4</v>
      </c>
      <c r="F7" s="37" t="s">
        <v>5</v>
      </c>
    </row>
    <row r="8" spans="1:6" ht="15">
      <c r="A8" s="38" t="s">
        <v>63</v>
      </c>
      <c r="B8" s="7">
        <f>B9</f>
        <v>0</v>
      </c>
      <c r="C8" s="7">
        <f>C9</f>
        <v>0</v>
      </c>
      <c r="D8" s="2" t="s">
        <v>76</v>
      </c>
      <c r="E8" s="13">
        <f>E9</f>
        <v>5542035.96</v>
      </c>
      <c r="F8" s="39">
        <f>F9</f>
        <v>4732532.71</v>
      </c>
    </row>
    <row r="9" spans="1:6" ht="15">
      <c r="A9" s="40" t="s">
        <v>64</v>
      </c>
      <c r="B9" s="8">
        <v>0</v>
      </c>
      <c r="C9" s="8">
        <v>0</v>
      </c>
      <c r="D9" s="3" t="s">
        <v>64</v>
      </c>
      <c r="E9" s="8">
        <v>5542035.96</v>
      </c>
      <c r="F9" s="35">
        <v>4732532.71</v>
      </c>
    </row>
    <row r="10" spans="1:6" ht="15">
      <c r="A10" s="41" t="s">
        <v>65</v>
      </c>
      <c r="B10" s="8">
        <v>0</v>
      </c>
      <c r="C10" s="8">
        <v>0</v>
      </c>
      <c r="D10" s="4" t="s">
        <v>77</v>
      </c>
      <c r="E10" s="8">
        <v>0</v>
      </c>
      <c r="F10" s="35">
        <v>0</v>
      </c>
    </row>
    <row r="11" spans="1:6" ht="15">
      <c r="A11" s="41" t="s">
        <v>66</v>
      </c>
      <c r="B11" s="8">
        <v>0</v>
      </c>
      <c r="C11" s="8">
        <v>0</v>
      </c>
      <c r="D11" s="5"/>
      <c r="E11" s="8"/>
      <c r="F11" s="35"/>
    </row>
    <row r="12" spans="1:6" ht="15">
      <c r="A12" s="41" t="s">
        <v>65</v>
      </c>
      <c r="B12" s="8">
        <v>0</v>
      </c>
      <c r="C12" s="8">
        <v>0</v>
      </c>
      <c r="D12" s="5"/>
      <c r="E12" s="8"/>
      <c r="F12" s="35"/>
    </row>
    <row r="13" spans="1:6" ht="15">
      <c r="A13" s="41" t="s">
        <v>70</v>
      </c>
      <c r="B13" s="9">
        <f>SUM(B14:B15)</f>
        <v>5685698.07</v>
      </c>
      <c r="C13" s="9">
        <f>SUM(C14:C15)</f>
        <v>4732532.71</v>
      </c>
      <c r="D13" s="4" t="s">
        <v>78</v>
      </c>
      <c r="E13" s="9">
        <f>SUM(E14:E15)</f>
        <v>143662.11</v>
      </c>
      <c r="F13" s="25">
        <f>SUM(F14:F15)</f>
        <v>0</v>
      </c>
    </row>
    <row r="14" spans="1:6" ht="15">
      <c r="A14" s="40" t="s">
        <v>68</v>
      </c>
      <c r="B14" s="8">
        <v>0</v>
      </c>
      <c r="C14" s="8">
        <v>0</v>
      </c>
      <c r="D14" s="3" t="s">
        <v>79</v>
      </c>
      <c r="E14" s="8">
        <v>0</v>
      </c>
      <c r="F14" s="35">
        <v>0</v>
      </c>
    </row>
    <row r="15" spans="1:6" ht="15">
      <c r="A15" s="40" t="s">
        <v>69</v>
      </c>
      <c r="B15" s="8">
        <v>5685698.07</v>
      </c>
      <c r="C15" s="8">
        <v>4732532.71</v>
      </c>
      <c r="D15" s="3" t="s">
        <v>80</v>
      </c>
      <c r="E15" s="8">
        <v>143662.11</v>
      </c>
      <c r="F15" s="35">
        <v>0</v>
      </c>
    </row>
    <row r="16" spans="1:6" ht="15">
      <c r="A16" s="41" t="s">
        <v>67</v>
      </c>
      <c r="B16" s="9">
        <f>SUM(B17:B19)</f>
        <v>471815.85</v>
      </c>
      <c r="C16" s="9">
        <f>SUM(C17:C19)</f>
        <v>417756.33999999997</v>
      </c>
      <c r="D16" s="4" t="s">
        <v>81</v>
      </c>
      <c r="E16" s="9">
        <f>SUM(E17:E19)</f>
        <v>471255.12</v>
      </c>
      <c r="F16" s="25">
        <f>SUM(F17:F19)</f>
        <v>410052.65</v>
      </c>
    </row>
    <row r="17" spans="1:6" ht="15">
      <c r="A17" s="40" t="s">
        <v>71</v>
      </c>
      <c r="B17" s="8">
        <v>0</v>
      </c>
      <c r="C17" s="8">
        <v>0</v>
      </c>
      <c r="D17" s="3" t="s">
        <v>82</v>
      </c>
      <c r="E17" s="8">
        <v>0</v>
      </c>
      <c r="F17" s="35">
        <v>0</v>
      </c>
    </row>
    <row r="18" spans="1:6" ht="15">
      <c r="A18" s="40" t="s">
        <v>72</v>
      </c>
      <c r="B18" s="8">
        <v>34262.47</v>
      </c>
      <c r="C18" s="8">
        <v>30378.24</v>
      </c>
      <c r="D18" s="3" t="s">
        <v>83</v>
      </c>
      <c r="E18" s="8">
        <v>30378.24</v>
      </c>
      <c r="F18" s="35">
        <v>25434.07</v>
      </c>
    </row>
    <row r="19" spans="1:6" ht="15">
      <c r="A19" s="40" t="s">
        <v>73</v>
      </c>
      <c r="B19" s="8">
        <v>437553.38</v>
      </c>
      <c r="C19" s="8">
        <v>387378.1</v>
      </c>
      <c r="D19" s="3" t="s">
        <v>73</v>
      </c>
      <c r="E19" s="8">
        <v>440876.88</v>
      </c>
      <c r="F19" s="35">
        <v>384618.58</v>
      </c>
    </row>
    <row r="20" spans="1:6" ht="15">
      <c r="A20" s="41" t="s">
        <v>74</v>
      </c>
      <c r="B20" s="9">
        <f>SUM(B21:B22)</f>
        <v>42551.36</v>
      </c>
      <c r="C20" s="9">
        <f>SUM(C21:C22)</f>
        <v>34847.67</v>
      </c>
      <c r="D20" s="4" t="s">
        <v>84</v>
      </c>
      <c r="E20" s="9">
        <f>SUM(E21:E22)</f>
        <v>43112.09</v>
      </c>
      <c r="F20" s="25">
        <f>SUM(F21:F22)</f>
        <v>42551.36</v>
      </c>
    </row>
    <row r="21" spans="1:6" ht="15">
      <c r="A21" s="40" t="s">
        <v>75</v>
      </c>
      <c r="B21" s="8">
        <v>42551.36</v>
      </c>
      <c r="C21" s="8">
        <v>34847.67</v>
      </c>
      <c r="D21" s="3" t="s">
        <v>75</v>
      </c>
      <c r="E21" s="8">
        <v>43112.09</v>
      </c>
      <c r="F21" s="35">
        <v>42551.36</v>
      </c>
    </row>
    <row r="22" spans="1:6" ht="15">
      <c r="A22" s="40" t="s">
        <v>73</v>
      </c>
      <c r="B22" s="8">
        <v>0</v>
      </c>
      <c r="C22" s="8">
        <v>0</v>
      </c>
      <c r="D22" s="3" t="s">
        <v>73</v>
      </c>
      <c r="E22" s="8">
        <v>0</v>
      </c>
      <c r="F22" s="35">
        <v>0</v>
      </c>
    </row>
    <row r="23" spans="1:6" ht="15">
      <c r="A23" s="42"/>
      <c r="B23" s="8"/>
      <c r="C23" s="8"/>
      <c r="D23" s="5"/>
      <c r="E23" s="8"/>
      <c r="F23" s="35"/>
    </row>
    <row r="24" spans="1:6" ht="15.75" thickBot="1">
      <c r="A24" s="43" t="s">
        <v>36</v>
      </c>
      <c r="B24" s="44">
        <f>B20+B16+B13+B8</f>
        <v>6200065.28</v>
      </c>
      <c r="C24" s="44">
        <f>C20+C16+C13+C8</f>
        <v>5185136.72</v>
      </c>
      <c r="D24" s="45" t="s">
        <v>36</v>
      </c>
      <c r="E24" s="44">
        <f>E20+E16+E13+E8</f>
        <v>6200065.28</v>
      </c>
      <c r="F24" s="46">
        <f>F20+F16+F13+F8</f>
        <v>5185136.72</v>
      </c>
    </row>
    <row r="27" spans="1:6" ht="15">
      <c r="A27" s="85" t="s">
        <v>151</v>
      </c>
      <c r="B27" s="86"/>
      <c r="C27" s="86"/>
      <c r="D27" s="86"/>
      <c r="E27" s="86"/>
      <c r="F27" s="86"/>
    </row>
    <row r="28" spans="1:6" ht="40.5" customHeight="1">
      <c r="A28" s="86"/>
      <c r="B28" s="86"/>
      <c r="C28" s="86"/>
      <c r="D28" s="86"/>
      <c r="E28" s="86"/>
      <c r="F28" s="86"/>
    </row>
    <row r="30" ht="15">
      <c r="E30" s="14"/>
    </row>
  </sheetData>
  <sheetProtection/>
  <mergeCells count="7">
    <mergeCell ref="A27:F28"/>
    <mergeCell ref="A1:F1"/>
    <mergeCell ref="A2:F2"/>
    <mergeCell ref="A4:F4"/>
    <mergeCell ref="A6:C6"/>
    <mergeCell ref="D6:F6"/>
    <mergeCell ref="A3:F3"/>
  </mergeCells>
  <printOptions/>
  <pageMargins left="0.19" right="0.17" top="0.89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98" zoomScaleSheetLayoutView="98" zoomScalePageLayoutView="0" workbookViewId="0" topLeftCell="A13">
      <selection activeCell="A52" sqref="A52"/>
    </sheetView>
  </sheetViews>
  <sheetFormatPr defaultColWidth="9.140625" defaultRowHeight="15"/>
  <cols>
    <col min="1" max="1" width="54.00390625" style="0" customWidth="1"/>
    <col min="2" max="3" width="12.28125" style="0" customWidth="1"/>
    <col min="4" max="4" width="54.00390625" style="0" customWidth="1"/>
    <col min="5" max="6" width="12.28125" style="0" customWidth="1"/>
  </cols>
  <sheetData>
    <row r="1" spans="1:6" ht="15">
      <c r="A1" s="87" t="s">
        <v>129</v>
      </c>
      <c r="B1" s="87"/>
      <c r="C1" s="87"/>
      <c r="D1" s="87"/>
      <c r="E1" s="87"/>
      <c r="F1" s="87"/>
    </row>
    <row r="2" spans="1:6" ht="15">
      <c r="A2" s="87" t="str">
        <f>'Anexo 13'!A2:F2</f>
        <v>CAMARA MUNICIPAL DE NAVIRAI</v>
      </c>
      <c r="B2" s="87"/>
      <c r="C2" s="87"/>
      <c r="D2" s="87"/>
      <c r="E2" s="87"/>
      <c r="F2" s="87"/>
    </row>
    <row r="3" spans="1:6" ht="13.5" customHeight="1">
      <c r="A3" s="87" t="s">
        <v>135</v>
      </c>
      <c r="B3" s="87"/>
      <c r="C3" s="87"/>
      <c r="D3" s="87"/>
      <c r="E3" s="87"/>
      <c r="F3" s="87"/>
    </row>
    <row r="4" spans="1:6" ht="14.25" customHeight="1">
      <c r="A4" s="87" t="s">
        <v>0</v>
      </c>
      <c r="B4" s="87"/>
      <c r="C4" s="87"/>
      <c r="D4" s="87"/>
      <c r="E4" s="87"/>
      <c r="F4" s="87"/>
    </row>
    <row r="5" ht="9" customHeight="1" thickBot="1"/>
    <row r="6" spans="1:7" ht="15">
      <c r="A6" s="88" t="s">
        <v>1</v>
      </c>
      <c r="B6" s="89"/>
      <c r="C6" s="89"/>
      <c r="D6" s="89" t="s">
        <v>2</v>
      </c>
      <c r="E6" s="89"/>
      <c r="F6" s="90"/>
      <c r="G6" s="27"/>
    </row>
    <row r="7" spans="1:7" ht="30">
      <c r="A7" s="36" t="s">
        <v>3</v>
      </c>
      <c r="B7" s="1" t="s">
        <v>4</v>
      </c>
      <c r="C7" s="1" t="s">
        <v>5</v>
      </c>
      <c r="D7" s="1" t="s">
        <v>3</v>
      </c>
      <c r="E7" s="1" t="s">
        <v>4</v>
      </c>
      <c r="F7" s="37" t="s">
        <v>5</v>
      </c>
      <c r="G7" s="27"/>
    </row>
    <row r="8" spans="1:7" ht="15">
      <c r="A8" s="38" t="s">
        <v>6</v>
      </c>
      <c r="B8" s="13">
        <f>SUM(B9:B14)</f>
        <v>43112.09</v>
      </c>
      <c r="C8" s="13">
        <f>SUM(C9:C14)</f>
        <v>42551.36</v>
      </c>
      <c r="D8" s="2" t="s">
        <v>37</v>
      </c>
      <c r="E8" s="13">
        <f>SUM(E9:E15)</f>
        <v>72534.92</v>
      </c>
      <c r="F8" s="39">
        <f>SUM(F9:F15)</f>
        <v>42551.36</v>
      </c>
      <c r="G8" s="27"/>
    </row>
    <row r="9" spans="1:7" ht="15">
      <c r="A9" s="40" t="s">
        <v>7</v>
      </c>
      <c r="B9" s="6">
        <f>'Anexo 13'!E20</f>
        <v>43112.09</v>
      </c>
      <c r="C9" s="6">
        <v>42551.36</v>
      </c>
      <c r="D9" s="3" t="s">
        <v>114</v>
      </c>
      <c r="E9" s="6">
        <v>0</v>
      </c>
      <c r="F9" s="79">
        <v>0</v>
      </c>
      <c r="G9" s="27"/>
    </row>
    <row r="10" spans="1:7" ht="15">
      <c r="A10" s="40" t="s">
        <v>8</v>
      </c>
      <c r="B10" s="6">
        <v>0</v>
      </c>
      <c r="C10" s="6">
        <v>0</v>
      </c>
      <c r="D10" s="3" t="s">
        <v>39</v>
      </c>
      <c r="E10" s="6">
        <v>0</v>
      </c>
      <c r="F10" s="79">
        <v>0</v>
      </c>
      <c r="G10" s="27"/>
    </row>
    <row r="11" spans="1:7" ht="15">
      <c r="A11" s="40" t="s">
        <v>9</v>
      </c>
      <c r="B11" s="6">
        <v>0</v>
      </c>
      <c r="C11" s="6">
        <v>0</v>
      </c>
      <c r="D11" s="3" t="s">
        <v>40</v>
      </c>
      <c r="E11" s="15">
        <v>0</v>
      </c>
      <c r="F11" s="79">
        <v>30378.24</v>
      </c>
      <c r="G11" s="27"/>
    </row>
    <row r="12" spans="1:7" ht="15">
      <c r="A12" s="40" t="s">
        <v>10</v>
      </c>
      <c r="B12" s="6">
        <v>0</v>
      </c>
      <c r="C12" s="6">
        <v>0</v>
      </c>
      <c r="D12" s="3" t="s">
        <v>41</v>
      </c>
      <c r="E12" s="6">
        <v>0</v>
      </c>
      <c r="F12" s="79">
        <v>0</v>
      </c>
      <c r="G12" s="27"/>
    </row>
    <row r="13" spans="1:7" ht="15">
      <c r="A13" s="40" t="s">
        <v>11</v>
      </c>
      <c r="B13" s="6">
        <v>0</v>
      </c>
      <c r="C13" s="6">
        <v>0</v>
      </c>
      <c r="D13" s="3" t="s">
        <v>42</v>
      </c>
      <c r="E13" s="6">
        <v>0</v>
      </c>
      <c r="F13" s="79">
        <v>0</v>
      </c>
      <c r="G13" s="27"/>
    </row>
    <row r="14" spans="1:8" ht="15">
      <c r="A14" s="40" t="s">
        <v>12</v>
      </c>
      <c r="B14" s="6">
        <v>0</v>
      </c>
      <c r="C14" s="6">
        <v>0</v>
      </c>
      <c r="D14" s="3" t="s">
        <v>43</v>
      </c>
      <c r="E14" s="6">
        <v>63685.3</v>
      </c>
      <c r="F14" s="79">
        <v>0</v>
      </c>
      <c r="G14" s="27"/>
      <c r="H14" s="16"/>
    </row>
    <row r="15" spans="1:7" ht="15">
      <c r="A15" s="41" t="s">
        <v>13</v>
      </c>
      <c r="B15" s="9">
        <f>B16+B22+B29+B34</f>
        <v>1227819.64</v>
      </c>
      <c r="C15" s="9">
        <f>C16+C22+C29+C34</f>
        <v>1316811.8399999999</v>
      </c>
      <c r="D15" s="3" t="s">
        <v>44</v>
      </c>
      <c r="E15" s="6">
        <f>E16+E17</f>
        <v>8849.62</v>
      </c>
      <c r="F15" s="79">
        <f>F16+F17</f>
        <v>12173.12</v>
      </c>
      <c r="G15" s="27"/>
    </row>
    <row r="16" spans="1:7" ht="15">
      <c r="A16" s="42" t="s">
        <v>14</v>
      </c>
      <c r="B16" s="6">
        <f>SUM(B17:B21)</f>
        <v>0</v>
      </c>
      <c r="C16" s="6">
        <f>SUM(C17:C21)</f>
        <v>0</v>
      </c>
      <c r="D16" s="3" t="s">
        <v>122</v>
      </c>
      <c r="E16" s="6">
        <v>0</v>
      </c>
      <c r="F16" s="79">
        <v>0</v>
      </c>
      <c r="G16" s="27"/>
    </row>
    <row r="17" spans="1:7" ht="15">
      <c r="A17" s="40" t="s">
        <v>15</v>
      </c>
      <c r="B17" s="6">
        <v>0</v>
      </c>
      <c r="C17" s="6">
        <v>0</v>
      </c>
      <c r="D17" s="3" t="s">
        <v>120</v>
      </c>
      <c r="E17" s="6">
        <v>8849.62</v>
      </c>
      <c r="F17" s="79">
        <v>12173.12</v>
      </c>
      <c r="G17" s="27"/>
    </row>
    <row r="18" spans="1:7" ht="15">
      <c r="A18" s="40" t="s">
        <v>16</v>
      </c>
      <c r="B18" s="6">
        <v>0</v>
      </c>
      <c r="C18" s="6">
        <v>0</v>
      </c>
      <c r="D18" s="4" t="s">
        <v>45</v>
      </c>
      <c r="E18" s="9">
        <f>SUM(E19:E25)</f>
        <v>0</v>
      </c>
      <c r="F18" s="25">
        <f>SUM(F19:F25)</f>
        <v>0</v>
      </c>
      <c r="G18" s="27"/>
    </row>
    <row r="19" spans="1:7" ht="15">
      <c r="A19" s="40" t="s">
        <v>18</v>
      </c>
      <c r="B19" s="6">
        <v>0</v>
      </c>
      <c r="C19" s="6">
        <v>0</v>
      </c>
      <c r="D19" s="3" t="s">
        <v>38</v>
      </c>
      <c r="E19" s="6">
        <v>0</v>
      </c>
      <c r="F19" s="79">
        <v>0</v>
      </c>
      <c r="G19" s="27"/>
    </row>
    <row r="20" spans="1:7" ht="15">
      <c r="A20" s="42" t="s">
        <v>11</v>
      </c>
      <c r="B20" s="6">
        <v>0</v>
      </c>
      <c r="C20" s="6">
        <v>0</v>
      </c>
      <c r="D20" s="3" t="s">
        <v>46</v>
      </c>
      <c r="E20" s="6">
        <v>0</v>
      </c>
      <c r="F20" s="79">
        <v>0</v>
      </c>
      <c r="G20" s="27"/>
    </row>
    <row r="21" spans="1:7" ht="15">
      <c r="A21" s="40" t="s">
        <v>12</v>
      </c>
      <c r="B21" s="6">
        <v>0</v>
      </c>
      <c r="C21" s="6">
        <v>0</v>
      </c>
      <c r="D21" s="3" t="s">
        <v>47</v>
      </c>
      <c r="E21" s="6">
        <v>0</v>
      </c>
      <c r="F21" s="79">
        <v>0</v>
      </c>
      <c r="G21" s="27"/>
    </row>
    <row r="22" spans="1:7" ht="15">
      <c r="A22" s="41" t="s">
        <v>17</v>
      </c>
      <c r="B22" s="6">
        <f>SUM(B23:B28)</f>
        <v>0</v>
      </c>
      <c r="C22" s="6">
        <f>SUM(C23:C28)</f>
        <v>0</v>
      </c>
      <c r="D22" s="3" t="s">
        <v>48</v>
      </c>
      <c r="E22" s="15">
        <v>0</v>
      </c>
      <c r="F22" s="79">
        <v>0</v>
      </c>
      <c r="G22" s="27"/>
    </row>
    <row r="23" spans="1:7" ht="15">
      <c r="A23" s="40" t="s">
        <v>19</v>
      </c>
      <c r="B23" s="6">
        <v>0</v>
      </c>
      <c r="C23" s="6">
        <v>0</v>
      </c>
      <c r="D23" s="3" t="s">
        <v>49</v>
      </c>
      <c r="E23" s="6">
        <v>0</v>
      </c>
      <c r="F23" s="79">
        <v>0</v>
      </c>
      <c r="G23" s="27"/>
    </row>
    <row r="24" spans="1:7" ht="15">
      <c r="A24" s="40" t="s">
        <v>20</v>
      </c>
      <c r="B24" s="6">
        <v>0</v>
      </c>
      <c r="C24" s="6">
        <v>0</v>
      </c>
      <c r="D24" s="3" t="s">
        <v>50</v>
      </c>
      <c r="E24" s="6">
        <v>0</v>
      </c>
      <c r="F24" s="79">
        <v>0</v>
      </c>
      <c r="G24" s="27"/>
    </row>
    <row r="25" spans="1:7" ht="15">
      <c r="A25" s="40" t="s">
        <v>21</v>
      </c>
      <c r="B25" s="6">
        <v>0</v>
      </c>
      <c r="C25" s="6">
        <v>0</v>
      </c>
      <c r="D25" s="3" t="s">
        <v>51</v>
      </c>
      <c r="E25" s="6">
        <v>0</v>
      </c>
      <c r="F25" s="79">
        <v>0</v>
      </c>
      <c r="G25" s="27"/>
    </row>
    <row r="26" spans="1:7" ht="15">
      <c r="A26" s="40" t="s">
        <v>22</v>
      </c>
      <c r="B26" s="6">
        <v>0</v>
      </c>
      <c r="C26" s="6">
        <v>0</v>
      </c>
      <c r="D26" s="4" t="s">
        <v>119</v>
      </c>
      <c r="E26" s="9">
        <f>E8+E18</f>
        <v>72534.92</v>
      </c>
      <c r="F26" s="25">
        <f>F8+F18</f>
        <v>42551.36</v>
      </c>
      <c r="G26" s="27"/>
    </row>
    <row r="27" spans="1:7" ht="15">
      <c r="A27" s="40" t="s">
        <v>23</v>
      </c>
      <c r="B27" s="6">
        <v>0</v>
      </c>
      <c r="C27" s="6">
        <v>0</v>
      </c>
      <c r="D27" s="3"/>
      <c r="E27" s="6"/>
      <c r="F27" s="79"/>
      <c r="G27" s="27"/>
    </row>
    <row r="28" spans="1:7" ht="15">
      <c r="A28" s="40" t="s">
        <v>24</v>
      </c>
      <c r="B28" s="6">
        <v>0</v>
      </c>
      <c r="C28" s="6">
        <v>0</v>
      </c>
      <c r="D28" s="4" t="s">
        <v>52</v>
      </c>
      <c r="E28" s="9">
        <f>(E29+E35-E39)</f>
        <v>1198396.8100000008</v>
      </c>
      <c r="F28" s="25">
        <f>(F29+F35-F39)</f>
        <v>1316811.8400000008</v>
      </c>
      <c r="G28" s="27"/>
    </row>
    <row r="29" spans="1:7" ht="15">
      <c r="A29" s="41" t="s">
        <v>25</v>
      </c>
      <c r="B29" s="9">
        <f>B30+B31-B32-B33</f>
        <v>1227819.64</v>
      </c>
      <c r="C29" s="9">
        <f>C30+C31-C32-C33</f>
        <v>1316811.8399999999</v>
      </c>
      <c r="D29" s="3" t="s">
        <v>53</v>
      </c>
      <c r="E29" s="6">
        <v>0</v>
      </c>
      <c r="F29" s="79">
        <v>0</v>
      </c>
      <c r="G29" s="27"/>
    </row>
    <row r="30" spans="1:7" ht="15">
      <c r="A30" s="40" t="s">
        <v>26</v>
      </c>
      <c r="B30" s="6">
        <f>'Ativo Permanente 2014'!F9+'Ativo Permanente 2014'!D9</f>
        <v>635770</v>
      </c>
      <c r="C30" s="6">
        <v>587926.4</v>
      </c>
      <c r="D30" s="3" t="s">
        <v>54</v>
      </c>
      <c r="E30" s="6">
        <v>0</v>
      </c>
      <c r="F30" s="79">
        <v>0</v>
      </c>
      <c r="G30" s="27"/>
    </row>
    <row r="31" spans="1:7" ht="15">
      <c r="A31" s="40" t="s">
        <v>27</v>
      </c>
      <c r="B31" s="6">
        <f>'Ativo Permanente 2014'!F10</f>
        <v>734694.44</v>
      </c>
      <c r="C31" s="6">
        <v>728885.44</v>
      </c>
      <c r="D31" s="3" t="s">
        <v>55</v>
      </c>
      <c r="E31" s="6">
        <v>0</v>
      </c>
      <c r="F31" s="79">
        <v>0</v>
      </c>
      <c r="G31" s="27"/>
    </row>
    <row r="32" spans="1:7" ht="15">
      <c r="A32" s="40" t="s">
        <v>28</v>
      </c>
      <c r="B32" s="6">
        <v>142644.8</v>
      </c>
      <c r="C32" s="6">
        <v>0</v>
      </c>
      <c r="D32" s="3" t="s">
        <v>56</v>
      </c>
      <c r="E32" s="6">
        <v>0</v>
      </c>
      <c r="F32" s="79">
        <v>0</v>
      </c>
      <c r="G32" s="27"/>
    </row>
    <row r="33" spans="1:7" ht="15">
      <c r="A33" s="40" t="s">
        <v>29</v>
      </c>
      <c r="B33" s="6">
        <v>0</v>
      </c>
      <c r="C33" s="6">
        <v>0</v>
      </c>
      <c r="D33" s="3" t="s">
        <v>57</v>
      </c>
      <c r="E33" s="6">
        <v>0</v>
      </c>
      <c r="F33" s="79">
        <v>0</v>
      </c>
      <c r="G33" s="27"/>
    </row>
    <row r="34" spans="1:7" ht="15">
      <c r="A34" s="41" t="s">
        <v>30</v>
      </c>
      <c r="B34" s="6">
        <f>SUM(B35:B39)</f>
        <v>0</v>
      </c>
      <c r="C34" s="6">
        <f>SUM(C35:C39)</f>
        <v>0</v>
      </c>
      <c r="D34" s="3" t="s">
        <v>58</v>
      </c>
      <c r="E34" s="6">
        <v>0</v>
      </c>
      <c r="F34" s="79">
        <v>0</v>
      </c>
      <c r="G34" s="27"/>
    </row>
    <row r="35" spans="1:7" ht="15">
      <c r="A35" s="40" t="s">
        <v>31</v>
      </c>
      <c r="B35" s="6">
        <v>0</v>
      </c>
      <c r="C35" s="6">
        <v>0</v>
      </c>
      <c r="D35" s="75" t="s">
        <v>59</v>
      </c>
      <c r="E35" s="9">
        <f>E36+E37+E38</f>
        <v>1198396.8100000008</v>
      </c>
      <c r="F35" s="25">
        <f>F37+F36</f>
        <v>1316811.8400000008</v>
      </c>
      <c r="G35" s="27"/>
    </row>
    <row r="36" spans="1:7" ht="15">
      <c r="A36" s="40" t="s">
        <v>32</v>
      </c>
      <c r="B36" s="6">
        <v>0</v>
      </c>
      <c r="C36" s="6">
        <v>0</v>
      </c>
      <c r="D36" s="3" t="s">
        <v>115</v>
      </c>
      <c r="E36" s="6">
        <f>'Anexo 15'!B44</f>
        <v>-118415.02999999933</v>
      </c>
      <c r="F36" s="79">
        <f>'Anexo 15'!C44</f>
        <v>95371.13000000082</v>
      </c>
      <c r="G36" s="27"/>
    </row>
    <row r="37" spans="1:7" ht="15">
      <c r="A37" s="40" t="s">
        <v>33</v>
      </c>
      <c r="B37" s="6">
        <v>0</v>
      </c>
      <c r="C37" s="6">
        <v>0</v>
      </c>
      <c r="D37" s="3" t="s">
        <v>116</v>
      </c>
      <c r="E37" s="6">
        <v>1316811.84</v>
      </c>
      <c r="F37" s="79">
        <v>1221440.71</v>
      </c>
      <c r="G37" s="27"/>
    </row>
    <row r="38" spans="1:7" ht="15">
      <c r="A38" s="40" t="s">
        <v>34</v>
      </c>
      <c r="B38" s="6">
        <v>0</v>
      </c>
      <c r="C38" s="6">
        <v>0</v>
      </c>
      <c r="D38" s="3" t="s">
        <v>117</v>
      </c>
      <c r="E38" s="6">
        <v>0</v>
      </c>
      <c r="F38" s="79">
        <v>0</v>
      </c>
      <c r="G38" s="27"/>
    </row>
    <row r="39" spans="1:7" ht="15">
      <c r="A39" s="40" t="s">
        <v>35</v>
      </c>
      <c r="B39" s="6">
        <v>0</v>
      </c>
      <c r="C39" s="6">
        <v>0</v>
      </c>
      <c r="D39" s="3" t="s">
        <v>60</v>
      </c>
      <c r="E39" s="6">
        <v>0</v>
      </c>
      <c r="F39" s="79">
        <v>0</v>
      </c>
      <c r="G39" s="27"/>
    </row>
    <row r="40" spans="1:7" ht="12" customHeight="1">
      <c r="A40" s="40"/>
      <c r="B40" s="6"/>
      <c r="C40" s="6"/>
      <c r="D40" s="3"/>
      <c r="E40" s="6"/>
      <c r="F40" s="79"/>
      <c r="G40" s="27"/>
    </row>
    <row r="41" spans="1:7" ht="15">
      <c r="A41" s="40"/>
      <c r="B41" s="6"/>
      <c r="C41" s="6"/>
      <c r="D41" s="4" t="s">
        <v>118</v>
      </c>
      <c r="E41" s="9">
        <f>E35</f>
        <v>1198396.8100000008</v>
      </c>
      <c r="F41" s="25">
        <v>1316811.84</v>
      </c>
      <c r="G41" s="27"/>
    </row>
    <row r="42" spans="1:7" ht="15.75" thickBot="1">
      <c r="A42" s="43" t="s">
        <v>36</v>
      </c>
      <c r="B42" s="47">
        <f>B15+B8</f>
        <v>1270931.73</v>
      </c>
      <c r="C42" s="44">
        <f>C15+C8</f>
        <v>1359363.2</v>
      </c>
      <c r="D42" s="45" t="s">
        <v>36</v>
      </c>
      <c r="E42" s="47">
        <f>E28+E18+E8</f>
        <v>1270931.7300000007</v>
      </c>
      <c r="F42" s="83">
        <f>F28+F18+F8</f>
        <v>1359363.200000001</v>
      </c>
      <c r="G42" s="27"/>
    </row>
    <row r="45" spans="1:6" ht="15">
      <c r="A45" s="85" t="s">
        <v>151</v>
      </c>
      <c r="B45" s="86"/>
      <c r="C45" s="86"/>
      <c r="D45" s="86"/>
      <c r="E45" s="86"/>
      <c r="F45" s="86"/>
    </row>
    <row r="46" spans="1:6" ht="46.5" customHeight="1">
      <c r="A46" s="86"/>
      <c r="B46" s="86"/>
      <c r="C46" s="86"/>
      <c r="D46" s="86"/>
      <c r="E46" s="86"/>
      <c r="F46" s="86"/>
    </row>
  </sheetData>
  <sheetProtection/>
  <mergeCells count="7">
    <mergeCell ref="A45:F46"/>
    <mergeCell ref="A6:C6"/>
    <mergeCell ref="D6:F6"/>
    <mergeCell ref="A1:F1"/>
    <mergeCell ref="A2:F2"/>
    <mergeCell ref="A4:F4"/>
    <mergeCell ref="A3:F3"/>
  </mergeCells>
  <printOptions/>
  <pageMargins left="0.33" right="0.2362204724409449" top="0.2" bottom="0.21" header="0.18" footer="0.19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28">
      <selection activeCell="F13" sqref="F13"/>
    </sheetView>
  </sheetViews>
  <sheetFormatPr defaultColWidth="9.140625" defaultRowHeight="15"/>
  <cols>
    <col min="1" max="1" width="67.28125" style="0" customWidth="1"/>
    <col min="2" max="2" width="20.00390625" style="0" customWidth="1"/>
    <col min="3" max="3" width="22.28125" style="0" customWidth="1"/>
    <col min="6" max="6" width="10.57421875" style="0" bestFit="1" customWidth="1"/>
    <col min="7" max="8" width="13.28125" style="0" bestFit="1" customWidth="1"/>
  </cols>
  <sheetData>
    <row r="1" spans="1:6" ht="15">
      <c r="A1" s="87" t="s">
        <v>129</v>
      </c>
      <c r="B1" s="87"/>
      <c r="C1" s="87"/>
      <c r="D1" s="10"/>
      <c r="E1" s="10"/>
      <c r="F1" s="10"/>
    </row>
    <row r="2" spans="1:6" ht="15">
      <c r="A2" s="87" t="str">
        <f>'Anexo 13'!A2:F2</f>
        <v>CAMARA MUNICIPAL DE NAVIRAI</v>
      </c>
      <c r="B2" s="87"/>
      <c r="C2" s="87"/>
      <c r="D2" s="10"/>
      <c r="E2" s="10"/>
      <c r="F2" s="10"/>
    </row>
    <row r="3" spans="1:3" ht="15">
      <c r="A3" s="87" t="s">
        <v>135</v>
      </c>
      <c r="B3" s="87"/>
      <c r="C3" s="87"/>
    </row>
    <row r="4" spans="1:3" ht="15">
      <c r="A4" s="87" t="s">
        <v>85</v>
      </c>
      <c r="B4" s="87"/>
      <c r="C4" s="87"/>
    </row>
    <row r="5" spans="1:3" ht="15.75" thickBot="1">
      <c r="A5" s="17"/>
      <c r="B5" s="17"/>
      <c r="C5" s="17"/>
    </row>
    <row r="6" spans="1:6" ht="15">
      <c r="A6" s="91" t="s">
        <v>128</v>
      </c>
      <c r="B6" s="92"/>
      <c r="C6" s="93"/>
      <c r="D6" s="11"/>
      <c r="E6" s="11"/>
      <c r="F6" s="11"/>
    </row>
    <row r="7" spans="1:3" ht="15">
      <c r="A7" s="84"/>
      <c r="B7" s="18" t="s">
        <v>86</v>
      </c>
      <c r="C7" s="76" t="s">
        <v>87</v>
      </c>
    </row>
    <row r="8" spans="1:3" ht="15">
      <c r="A8" s="77" t="s">
        <v>130</v>
      </c>
      <c r="B8" s="48">
        <f>B9</f>
        <v>5685698.07</v>
      </c>
      <c r="C8" s="78">
        <f>C9+C11</f>
        <v>4987420.74</v>
      </c>
    </row>
    <row r="9" spans="1:3" ht="15">
      <c r="A9" s="21" t="s">
        <v>131</v>
      </c>
      <c r="B9" s="9">
        <f>B10</f>
        <v>5685698.07</v>
      </c>
      <c r="C9" s="25">
        <f>C10</f>
        <v>4732532.71</v>
      </c>
    </row>
    <row r="10" spans="1:3" ht="15">
      <c r="A10" s="22" t="s">
        <v>88</v>
      </c>
      <c r="B10" s="6">
        <f>'Anexo 13'!B13</f>
        <v>5685698.07</v>
      </c>
      <c r="C10" s="79">
        <v>4732532.71</v>
      </c>
    </row>
    <row r="11" spans="1:3" ht="15">
      <c r="A11" s="21" t="s">
        <v>89</v>
      </c>
      <c r="B11" s="9">
        <f>B12+B13</f>
        <v>0</v>
      </c>
      <c r="C11" s="25">
        <f>SUM(C12:C14)</f>
        <v>254888.03000000003</v>
      </c>
    </row>
    <row r="12" spans="1:3" ht="15">
      <c r="A12" s="26" t="s">
        <v>132</v>
      </c>
      <c r="B12" s="6"/>
      <c r="C12" s="79">
        <v>129671.44</v>
      </c>
    </row>
    <row r="13" spans="1:3" ht="15">
      <c r="A13" s="22" t="s">
        <v>133</v>
      </c>
      <c r="B13" s="6">
        <v>0</v>
      </c>
      <c r="C13" s="79">
        <v>21683.26</v>
      </c>
    </row>
    <row r="14" spans="1:3" ht="15">
      <c r="A14" s="26" t="s">
        <v>138</v>
      </c>
      <c r="B14" s="6"/>
      <c r="C14" s="79">
        <v>103533.33</v>
      </c>
    </row>
    <row r="15" spans="1:3" ht="15">
      <c r="A15" s="82" t="s">
        <v>134</v>
      </c>
      <c r="B15" s="12">
        <f>B16+B25+B33+B34+B37+B39+B40</f>
        <v>5804113.1</v>
      </c>
      <c r="C15" s="80">
        <f>C16+C22+C25+C33+C34+C37+C39+C40</f>
        <v>4892049.609999999</v>
      </c>
    </row>
    <row r="16" spans="1:7" ht="15">
      <c r="A16" s="21" t="s">
        <v>90</v>
      </c>
      <c r="B16" s="9">
        <f>SUM(B17:B22)</f>
        <v>3466275.4299999997</v>
      </c>
      <c r="C16" s="25">
        <f>SUM(C17:C21)</f>
        <v>3118899.0700000003</v>
      </c>
      <c r="E16" s="14"/>
      <c r="F16" s="34"/>
      <c r="G16" s="34"/>
    </row>
    <row r="17" spans="1:7" ht="15">
      <c r="A17" s="22" t="s">
        <v>91</v>
      </c>
      <c r="B17" s="6">
        <v>1937031.25</v>
      </c>
      <c r="C17" s="79">
        <v>1810087.78</v>
      </c>
      <c r="F17" s="34"/>
      <c r="G17" s="34"/>
    </row>
    <row r="18" spans="1:7" ht="15">
      <c r="A18" s="22" t="s">
        <v>92</v>
      </c>
      <c r="B18" s="6">
        <v>1529244.18</v>
      </c>
      <c r="C18" s="79">
        <f>1221512.69+87298.6</f>
        <v>1308811.29</v>
      </c>
      <c r="G18" s="50"/>
    </row>
    <row r="19" spans="1:7" ht="15">
      <c r="A19" s="22" t="s">
        <v>93</v>
      </c>
      <c r="B19" s="6">
        <v>0</v>
      </c>
      <c r="C19" s="79">
        <v>0</v>
      </c>
      <c r="G19" s="20"/>
    </row>
    <row r="20" spans="1:3" ht="15">
      <c r="A20" s="22" t="s">
        <v>94</v>
      </c>
      <c r="B20" s="6">
        <v>0</v>
      </c>
      <c r="C20" s="79">
        <v>0</v>
      </c>
    </row>
    <row r="21" spans="1:3" ht="15">
      <c r="A21" s="22" t="s">
        <v>95</v>
      </c>
      <c r="B21" s="6">
        <v>0</v>
      </c>
      <c r="C21" s="79">
        <v>0</v>
      </c>
    </row>
    <row r="22" spans="1:7" ht="15">
      <c r="A22" s="21" t="s">
        <v>96</v>
      </c>
      <c r="B22" s="9">
        <f>SUM(B23:B24)</f>
        <v>0</v>
      </c>
      <c r="C22" s="25">
        <f>SUM(C23:C24)</f>
        <v>0</v>
      </c>
      <c r="G22" s="14"/>
    </row>
    <row r="23" spans="1:3" ht="15">
      <c r="A23" s="22" t="s">
        <v>97</v>
      </c>
      <c r="B23" s="6">
        <v>0</v>
      </c>
      <c r="C23" s="79">
        <v>0</v>
      </c>
    </row>
    <row r="24" spans="1:3" ht="15">
      <c r="A24" s="22" t="s">
        <v>98</v>
      </c>
      <c r="B24" s="6">
        <v>0</v>
      </c>
      <c r="C24" s="79">
        <v>0</v>
      </c>
    </row>
    <row r="25" spans="1:3" ht="15">
      <c r="A25" s="21" t="s">
        <v>99</v>
      </c>
      <c r="B25" s="9">
        <f>SUM(B26:B32)</f>
        <v>2130490.2600000002</v>
      </c>
      <c r="C25" s="25">
        <f>SUM(C26:C32)</f>
        <v>1458098.94</v>
      </c>
    </row>
    <row r="26" spans="1:3" ht="15">
      <c r="A26" s="26" t="s">
        <v>124</v>
      </c>
      <c r="B26" s="8">
        <v>673387.2</v>
      </c>
      <c r="C26" s="79">
        <v>703816.86</v>
      </c>
    </row>
    <row r="27" spans="1:8" ht="15">
      <c r="A27" s="22" t="s">
        <v>100</v>
      </c>
      <c r="B27" s="6">
        <v>230893.48</v>
      </c>
      <c r="C27" s="79">
        <v>106727.97</v>
      </c>
      <c r="G27" s="19"/>
      <c r="H27" s="19"/>
    </row>
    <row r="28" spans="1:8" ht="15">
      <c r="A28" s="22" t="s">
        <v>125</v>
      </c>
      <c r="B28" s="6">
        <v>20619.91</v>
      </c>
      <c r="C28" s="79">
        <v>39132.63</v>
      </c>
      <c r="G28" s="19"/>
      <c r="H28" s="19"/>
    </row>
    <row r="29" spans="1:9" ht="15">
      <c r="A29" s="22" t="s">
        <v>101</v>
      </c>
      <c r="B29" s="6">
        <f>1756951.98-673387.2-20619.91-147951.26</f>
        <v>914993.6100000001</v>
      </c>
      <c r="C29" s="79">
        <f>12165+370329.71</f>
        <v>382494.71</v>
      </c>
      <c r="G29" s="19"/>
      <c r="H29" s="19"/>
      <c r="I29" s="19"/>
    </row>
    <row r="30" spans="1:9" ht="15">
      <c r="A30" s="33" t="s">
        <v>127</v>
      </c>
      <c r="B30" s="15">
        <v>147951.26</v>
      </c>
      <c r="C30" s="81">
        <v>225926.77</v>
      </c>
      <c r="F30" s="14"/>
      <c r="G30" s="19"/>
      <c r="H30" s="19"/>
      <c r="I30" s="19"/>
    </row>
    <row r="31" spans="1:9" ht="15">
      <c r="A31" s="22" t="s">
        <v>102</v>
      </c>
      <c r="B31" s="6">
        <f>'Anexo 14'!B32</f>
        <v>142644.8</v>
      </c>
      <c r="C31" s="79">
        <v>0</v>
      </c>
      <c r="G31" s="19"/>
      <c r="H31" s="19"/>
      <c r="I31" s="19"/>
    </row>
    <row r="32" spans="1:9" ht="15">
      <c r="A32" s="22" t="s">
        <v>103</v>
      </c>
      <c r="B32" s="6">
        <v>0</v>
      </c>
      <c r="C32" s="79">
        <v>0</v>
      </c>
      <c r="G32" s="19"/>
      <c r="H32" s="19"/>
      <c r="I32" s="19"/>
    </row>
    <row r="33" spans="1:3" ht="15">
      <c r="A33" s="21" t="s">
        <v>104</v>
      </c>
      <c r="B33" s="9">
        <v>0</v>
      </c>
      <c r="C33" s="25">
        <v>0</v>
      </c>
    </row>
    <row r="34" spans="1:7" ht="15">
      <c r="A34" s="21" t="s">
        <v>105</v>
      </c>
      <c r="B34" s="9">
        <f>B36</f>
        <v>143662.11</v>
      </c>
      <c r="C34" s="25">
        <f>C35</f>
        <v>4180</v>
      </c>
      <c r="G34" s="49"/>
    </row>
    <row r="35" spans="1:7" ht="15">
      <c r="A35" s="26" t="s">
        <v>137</v>
      </c>
      <c r="B35" s="6">
        <v>0</v>
      </c>
      <c r="C35" s="79">
        <v>4180</v>
      </c>
      <c r="G35" s="49"/>
    </row>
    <row r="36" spans="1:7" ht="15">
      <c r="A36" s="22" t="s">
        <v>126</v>
      </c>
      <c r="B36" s="6">
        <f>'Anexo 13'!E15</f>
        <v>143662.11</v>
      </c>
      <c r="C36" s="79">
        <v>0</v>
      </c>
      <c r="G36" s="49"/>
    </row>
    <row r="37" spans="1:7" ht="15">
      <c r="A37" s="21" t="s">
        <v>106</v>
      </c>
      <c r="B37" s="9">
        <f>B38</f>
        <v>0</v>
      </c>
      <c r="C37" s="25">
        <f>C38</f>
        <v>0</v>
      </c>
      <c r="G37" s="19"/>
    </row>
    <row r="38" spans="1:7" ht="15">
      <c r="A38" s="22" t="s">
        <v>107</v>
      </c>
      <c r="B38" s="6">
        <f>B49</f>
        <v>0</v>
      </c>
      <c r="C38" s="79">
        <v>0</v>
      </c>
      <c r="G38" s="20"/>
    </row>
    <row r="39" spans="1:7" ht="15">
      <c r="A39" s="21" t="s">
        <v>108</v>
      </c>
      <c r="B39" s="6">
        <v>0</v>
      </c>
      <c r="C39" s="79">
        <v>0</v>
      </c>
      <c r="F39" s="14"/>
      <c r="G39" s="20"/>
    </row>
    <row r="40" spans="1:3" ht="15">
      <c r="A40" s="21" t="s">
        <v>109</v>
      </c>
      <c r="B40" s="9">
        <f>B42</f>
        <v>63685.3</v>
      </c>
      <c r="C40" s="25">
        <f>SUM(C41:C43)</f>
        <v>310871.6</v>
      </c>
    </row>
    <row r="41" spans="1:3" ht="15">
      <c r="A41" s="22" t="s">
        <v>17</v>
      </c>
      <c r="B41" s="8">
        <v>0</v>
      </c>
      <c r="C41" s="35">
        <v>151354.7</v>
      </c>
    </row>
    <row r="42" spans="1:3" ht="15">
      <c r="A42" s="26" t="s">
        <v>121</v>
      </c>
      <c r="B42" s="8">
        <f>'Anexo 14'!E14</f>
        <v>63685.3</v>
      </c>
      <c r="C42" s="35">
        <v>0</v>
      </c>
    </row>
    <row r="43" spans="1:3" ht="15">
      <c r="A43" s="26" t="s">
        <v>139</v>
      </c>
      <c r="B43" s="8"/>
      <c r="C43" s="35">
        <v>159516.9</v>
      </c>
    </row>
    <row r="44" spans="1:6" ht="15">
      <c r="A44" s="23" t="s">
        <v>110</v>
      </c>
      <c r="B44" s="12">
        <f>B8-B15</f>
        <v>-118415.02999999933</v>
      </c>
      <c r="C44" s="80">
        <f>C8-C15</f>
        <v>95371.13000000082</v>
      </c>
      <c r="F44" s="34"/>
    </row>
    <row r="45" spans="1:3" ht="15">
      <c r="A45" s="22"/>
      <c r="B45" s="27"/>
      <c r="C45" s="28"/>
    </row>
    <row r="46" spans="1:6" ht="15">
      <c r="A46" s="23" t="s">
        <v>111</v>
      </c>
      <c r="B46" s="18" t="s">
        <v>86</v>
      </c>
      <c r="C46" s="24" t="s">
        <v>87</v>
      </c>
      <c r="F46" s="14"/>
    </row>
    <row r="47" spans="1:3" ht="15">
      <c r="A47" s="22" t="s">
        <v>112</v>
      </c>
      <c r="B47" s="6">
        <v>53652.6</v>
      </c>
      <c r="C47" s="29">
        <v>0</v>
      </c>
    </row>
    <row r="48" spans="1:3" ht="15">
      <c r="A48" s="22" t="s">
        <v>113</v>
      </c>
      <c r="B48" s="6">
        <v>0</v>
      </c>
      <c r="C48" s="29">
        <v>0</v>
      </c>
    </row>
    <row r="49" spans="1:3" ht="15.75" thickBot="1">
      <c r="A49" s="30" t="s">
        <v>107</v>
      </c>
      <c r="B49" s="31">
        <v>0</v>
      </c>
      <c r="C49" s="32">
        <f>C38</f>
        <v>0</v>
      </c>
    </row>
    <row r="52" spans="1:6" ht="15">
      <c r="A52" s="85" t="s">
        <v>152</v>
      </c>
      <c r="B52" s="86"/>
      <c r="C52" s="86"/>
      <c r="D52" s="86"/>
      <c r="E52" s="86"/>
      <c r="F52" s="86"/>
    </row>
    <row r="53" spans="1:6" ht="41.25" customHeight="1">
      <c r="A53" s="86"/>
      <c r="B53" s="86"/>
      <c r="C53" s="86"/>
      <c r="D53" s="86"/>
      <c r="E53" s="86"/>
      <c r="F53" s="86"/>
    </row>
  </sheetData>
  <sheetProtection/>
  <mergeCells count="6">
    <mergeCell ref="A52:F53"/>
    <mergeCell ref="A1:C1"/>
    <mergeCell ref="A2:C2"/>
    <mergeCell ref="A6:C6"/>
    <mergeCell ref="A3:C3"/>
    <mergeCell ref="A4:C4"/>
  </mergeCells>
  <printOptions/>
  <pageMargins left="0.49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44.421875" style="0" customWidth="1"/>
    <col min="2" max="2" width="19.57421875" style="0" customWidth="1"/>
    <col min="3" max="3" width="19.8515625" style="0" customWidth="1"/>
    <col min="4" max="4" width="17.421875" style="0" customWidth="1"/>
    <col min="5" max="5" width="17.8515625" style="0" customWidth="1"/>
    <col min="6" max="6" width="15.8515625" style="0" customWidth="1"/>
    <col min="10" max="47" width="0" style="0" hidden="1" customWidth="1"/>
  </cols>
  <sheetData>
    <row r="2" spans="1:6" ht="15.75">
      <c r="A2" s="51" t="s">
        <v>129</v>
      </c>
      <c r="B2" s="52"/>
      <c r="C2" s="52"/>
      <c r="D2" s="53"/>
      <c r="E2" s="53"/>
      <c r="F2" s="54"/>
    </row>
    <row r="3" spans="1:6" ht="15.75">
      <c r="A3" s="55"/>
      <c r="B3" s="56"/>
      <c r="C3" s="56"/>
      <c r="D3" s="57"/>
      <c r="E3" s="57"/>
      <c r="F3" s="58"/>
    </row>
    <row r="4" spans="1:6" ht="15.75">
      <c r="A4" s="59" t="s">
        <v>149</v>
      </c>
      <c r="B4" s="56"/>
      <c r="C4" s="56"/>
      <c r="D4" s="57"/>
      <c r="E4" s="57"/>
      <c r="F4" s="58"/>
    </row>
    <row r="5" spans="1:6" ht="15.75">
      <c r="A5" s="59"/>
      <c r="B5" s="56"/>
      <c r="C5" s="56"/>
      <c r="D5" s="57"/>
      <c r="E5" s="57"/>
      <c r="F5" s="58"/>
    </row>
    <row r="6" spans="1:6" ht="16.5" thickBot="1">
      <c r="A6" s="94" t="s">
        <v>140</v>
      </c>
      <c r="B6" s="95"/>
      <c r="C6" s="95"/>
      <c r="D6" s="95"/>
      <c r="E6" s="95"/>
      <c r="F6" s="96"/>
    </row>
    <row r="7" spans="1:6" ht="15.75" thickBot="1">
      <c r="A7" s="60"/>
      <c r="B7" s="27"/>
      <c r="C7" s="27"/>
      <c r="D7" s="27"/>
      <c r="E7" s="27"/>
      <c r="F7" s="61"/>
    </row>
    <row r="8" spans="1:6" ht="15.75" thickBot="1">
      <c r="A8" s="62" t="s">
        <v>141</v>
      </c>
      <c r="B8" s="63" t="s">
        <v>142</v>
      </c>
      <c r="C8" s="63" t="s">
        <v>143</v>
      </c>
      <c r="D8" s="63" t="s">
        <v>150</v>
      </c>
      <c r="E8" s="63" t="s">
        <v>144</v>
      </c>
      <c r="F8" s="64" t="s">
        <v>145</v>
      </c>
    </row>
    <row r="9" spans="1:6" ht="15">
      <c r="A9" s="65" t="s">
        <v>146</v>
      </c>
      <c r="B9" s="66">
        <v>587926.4</v>
      </c>
      <c r="C9" s="66">
        <v>47843.6</v>
      </c>
      <c r="D9" s="66">
        <v>142644.8</v>
      </c>
      <c r="E9" s="66">
        <v>0</v>
      </c>
      <c r="F9" s="67">
        <f>B9+C9-D9-E9</f>
        <v>493125.2</v>
      </c>
    </row>
    <row r="10" spans="1:6" ht="17.25" customHeight="1">
      <c r="A10" s="65" t="s">
        <v>147</v>
      </c>
      <c r="B10" s="66">
        <v>728885.44</v>
      </c>
      <c r="C10" s="68">
        <v>5809</v>
      </c>
      <c r="D10" s="66">
        <v>0</v>
      </c>
      <c r="E10" s="66">
        <v>0</v>
      </c>
      <c r="F10" s="67">
        <f>B10+C10+D10-E10</f>
        <v>734694.44</v>
      </c>
    </row>
    <row r="11" spans="1:6" ht="15.75" thickBot="1">
      <c r="A11" s="69"/>
      <c r="B11" s="70"/>
      <c r="C11" s="71"/>
      <c r="D11" s="66"/>
      <c r="E11" s="70"/>
      <c r="F11" s="67"/>
    </row>
    <row r="12" spans="1:6" ht="15">
      <c r="A12" s="72" t="s">
        <v>148</v>
      </c>
      <c r="B12" s="73">
        <f>SUM(B9:B11)</f>
        <v>1316811.8399999999</v>
      </c>
      <c r="C12" s="74">
        <f>SUM(C9:C11)</f>
        <v>53652.6</v>
      </c>
      <c r="D12" s="74">
        <f>SUM(D9:D11)</f>
        <v>142644.8</v>
      </c>
      <c r="E12" s="74">
        <f>SUM(E9:E10)</f>
        <v>0</v>
      </c>
      <c r="F12" s="73">
        <f>SUM(F9:F11)</f>
        <v>1227819.64</v>
      </c>
    </row>
  </sheetData>
  <sheetProtection/>
  <mergeCells count="1">
    <mergeCell ref="A6:F6"/>
  </mergeCells>
  <printOptions/>
  <pageMargins left="0.511811024" right="0.511811024" top="0.787401575" bottom="0.787401575" header="0.31496062" footer="0.3149606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Evander</cp:lastModifiedBy>
  <cp:lastPrinted>2015-03-30T15:27:22Z</cp:lastPrinted>
  <dcterms:created xsi:type="dcterms:W3CDTF">2015-03-02T19:32:14Z</dcterms:created>
  <dcterms:modified xsi:type="dcterms:W3CDTF">2015-12-15T17:56:17Z</dcterms:modified>
  <cp:category/>
  <cp:version/>
  <cp:contentType/>
  <cp:contentStatus/>
</cp:coreProperties>
</file>